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xx\NyaTT\5\Out\"/>
    </mc:Choice>
  </mc:AlternateContent>
  <xr:revisionPtr revIDLastSave="0" documentId="13_ncr:1_{6802762E-4824-437C-9900-C89279CAF49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 a="1"/>
  <c r="B14" i="1" s="1"/>
  <c r="H14" i="1"/>
  <c r="F14" i="1"/>
  <c r="B30" i="1" l="1" a="1"/>
  <c r="B30" i="1" s="1"/>
  <c r="C30" i="1" s="1" a="1"/>
  <c r="C30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<sst xmlns="http://schemas.openxmlformats.org/spreadsheetml/2006/main" count="28" uniqueCount="18">
  <si>
    <t>Typ av skatt</t>
  </si>
  <si>
    <t>Vikt (kg)</t>
  </si>
  <si>
    <t>Guldmynt</t>
  </si>
  <si>
    <t>Juveler</t>
  </si>
  <si>
    <t>Magiska böcker</t>
  </si>
  <si>
    <t>Skattekluringen!</t>
  </si>
  <si>
    <t>Norrgrottan</t>
  </si>
  <si>
    <t>Södergrottan</t>
  </si>
  <si>
    <t>Kristaller</t>
  </si>
  <si>
    <t>Ludd</t>
  </si>
  <si>
    <t>Östgrottan</t>
  </si>
  <si>
    <t>Sniglar</t>
  </si>
  <si>
    <t>Sammanställning:</t>
  </si>
  <si>
    <t>Smmanställning bonusuppgiften:</t>
  </si>
  <si>
    <t>Summan av alla fynd:</t>
  </si>
  <si>
    <t>Vilken grotta gav mest?</t>
  </si>
  <si>
    <t>Vad är ditt alias som skattjagarpirat?</t>
  </si>
  <si>
    <t>Kapten Dödskalle David – Havets Fasa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</si>
</sst>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491E"/>
      <name val="Roboto Slab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horizontal="centerContinuous"/>
    </xf>
    <xf numFmtId="0" fontId="1" fillId="3" borderId="0" xfId="0" applyFont="1" applyFill="1" applyAlignment="1">
      <alignment horizontal="centerContinuous"/>
    </xf>
    <xf numFmtId="0" fontId="1" fillId="0" borderId="0" xfId="0" applyFont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403225</xdr:colOff>
      <xdr:row>19</xdr:row>
      <xdr:rowOff>22224</xdr:rowOff>
    </xdr:from>
    <xdr:to>
      <xdr:col>9</xdr:col>
      <xdr:colOff>339725</xdr:colOff>
      <xdr:row>28</xdr:row>
      <xdr:rowOff>123824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8D5FC009-8F63-E04E-A2D7-AA9D3A68CDDD}"/>
            </a:ext>
          </a:extLst>
        </xdr:cNvPr>
        <xdr:cNvSpPr/>
      </xdr:nvSpPr>
      <xdr:spPr>
        <a:xfrm>
          <a:off x="3273425" y="3736974"/>
          <a:ext cx="5105400" cy="1816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kern="1200"/>
            <a:t>Gör en sammanställning av dina fynd.</a:t>
          </a:r>
          <a:r>
            <a:rPr lang="en-US" sz="1100" kern="1200" baseline="0"/>
            <a:t> Slå ihop alla grottornas skatter till en lista. Lägg gärna in grottans namn i vänsterkolumnen (och det går att lösa på många sätt!). </a:t>
          </a:r>
        </a:p>
        <a:p>
          <a:pPr algn="l"/>
          <a:endParaRPr lang="en-US" sz="1100" kern="1200" baseline="0"/>
        </a:p>
        <a:p>
          <a:pPr algn="l"/>
          <a:endParaRPr lang="en-US" sz="1100" kern="1200" baseline="0"/>
        </a:p>
        <a:p>
          <a:pPr algn="l"/>
          <a:r>
            <a:rPr lang="en-US" sz="1100" kern="1200" baseline="0"/>
            <a:t>BONUS: Gör en snabb analys over vilka skatter som fanns i fler än en grotta - kan du gruppera alla fynd och summera deras sammanlagda vikter i en egen sammanställning? Då kan du så klart inte ha med grottans namn.</a:t>
          </a:r>
          <a:endParaRPr lang="en-SE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I10" sqref="I10"/>
    </sheetView>
  </sheetViews>
  <sheetFormatPr defaultRowHeight="15" x14ac:dyDescent="0.25"/>
  <cols>
    <col min="2" max="2" width="15.5703125" customWidth="1"/>
    <col min="5" max="6" width="18.28515625" customWidth="1"/>
    <col min="8" max="8" width="18.7109375" customWidth="1"/>
    <col min="9" max="9" width="13" customWidth="1"/>
    <col min="12" max="12" width="12.140625" customWidth="1"/>
    <col min="13" max="13" width="15" customWidth="1"/>
    <col min="17" max="17" width="11.5703125" bestFit="1" customWidth="1"/>
  </cols>
  <sheetData>
    <row r="1" spans="1:10" s="3" customFormat="1" ht="22.5" x14ac:dyDescent="0.25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</row>
    <row r="4" spans="1:10" x14ac:dyDescent="0.25">
      <c r="B4" s="5" t="s">
        <v>6</v>
      </c>
      <c r="C4" s="4"/>
      <c r="E4" s="5" t="s">
        <v>7</v>
      </c>
      <c r="F4" s="5"/>
      <c r="H4" s="5" t="s">
        <v>10</v>
      </c>
      <c r="I4" s="5"/>
    </row>
    <row r="5" spans="1:10" x14ac:dyDescent="0.25">
      <c r="B5" s="1" t="s">
        <v>0</v>
      </c>
      <c r="C5" s="1" t="s">
        <v>1</v>
      </c>
      <c r="E5" s="1" t="s">
        <v>0</v>
      </c>
      <c r="F5" s="1" t="s">
        <v>1</v>
      </c>
      <c r="H5" s="1" t="s">
        <v>0</v>
      </c>
      <c r="I5" s="1" t="s">
        <v>1</v>
      </c>
    </row>
    <row r="6" spans="1:10" x14ac:dyDescent="0.25">
      <c r="B6" s="2" t="s">
        <v>2</v>
      </c>
      <c r="C6" s="2">
        <v>500</v>
      </c>
      <c r="E6" s="2" t="s">
        <v>2</v>
      </c>
      <c r="F6" s="2">
        <v>325</v>
      </c>
      <c r="H6" s="2" t="s">
        <v>4</v>
      </c>
      <c r="I6" s="2">
        <v>195</v>
      </c>
    </row>
    <row r="7" spans="1:10" x14ac:dyDescent="0.25">
      <c r="B7" s="2" t="s">
        <v>3</v>
      </c>
      <c r="C7" s="2">
        <v>300</v>
      </c>
      <c r="E7" s="2" t="s">
        <v>8</v>
      </c>
      <c r="F7" s="2">
        <v>400</v>
      </c>
      <c r="H7" s="2" t="s">
        <v>8</v>
      </c>
      <c r="I7" s="2">
        <v>500</v>
      </c>
    </row>
    <row r="8" spans="1:10" x14ac:dyDescent="0.25">
      <c r="B8" s="2" t="s">
        <v>4</v>
      </c>
      <c r="C8" s="2">
        <v>150</v>
      </c>
      <c r="E8" t="s">
        <v>9</v>
      </c>
      <c r="F8">
        <v>375</v>
      </c>
      <c r="H8" s="2" t="s">
        <v>2</v>
      </c>
      <c r="I8" s="2">
        <v>590</v>
      </c>
    </row>
    <row r="9" spans="1:10" x14ac:dyDescent="0.25">
      <c r="E9" s="2" t="s">
        <v>3</v>
      </c>
      <c r="F9" s="2">
        <v>250</v>
      </c>
      <c r="H9" s="2" t="s">
        <v>9</v>
      </c>
      <c r="I9" s="2">
        <v>10</v>
      </c>
    </row>
    <row r="10" spans="1:10" x14ac:dyDescent="0.25">
      <c r="H10" s="2" t="s">
        <v>11</v>
      </c>
      <c r="I10" s="2">
        <v>5</v>
      </c>
    </row>
    <row r="13" spans="1:10" x14ac:dyDescent="0.25">
      <c r="B13" s="6" t="s">
        <v>12</v>
      </c>
      <c r="F13" s="6" t="s">
        <v>14</v>
      </c>
      <c r="H13" s="17" t="s">
        <v>15</v>
      </c>
      <c r="I13" s="18"/>
    </row>
    <row r="14" spans="1:10" x14ac:dyDescent="0.25">
      <c r="B14" s="7" t="str" cm="1">
        <f t="array" ref="B14:D25">_xlfn.LET(_xlpm.norrgrottan,_xlfn.HSTACK(_xlfn.VSTACK(B4,B4,B4),B6:C8),_xlpm.sodergrottan,_xlfn.HSTACK(_xlfn.VSTACK(E4,E4,E4,E4),E6:F9),_xlpm.ostgrottan,_xlfn.HSTACK(_xlfn.VSTACK(H4,H4,H4,H4,H4),H6:I10),_xlfn.VSTACK(_xlpm.norrgrottan,_xlpm.sodergrottan,_xlpm.ostgrottan))</f>
        <v>Norrgrottan</v>
      </c>
      <c r="C14" s="13" t="str">
        <v>Guldmynt</v>
      </c>
      <c r="D14" s="8">
        <v>500</v>
      </c>
      <c r="F14" s="16">
        <f>SUM(C6:C8,F6:F9,I6:I10)</f>
        <v>3600</v>
      </c>
      <c r="H14" s="16" t="str">
        <f>_xlfn.LET(_xlpm.Norrgrottan,SUM(C6:C8),_xlpm.Sodergrottan,SUM(F6:F9),_xlpm.Ostgrottan,SUM(I6:I10),IF(AND(_xlpm.Norrgrottan&gt;_xlpm.Sodergrottan,_xlpm.Norrgrottan&gt;_xlpm.Ostgrottan),"Norrgrottan",IF(AND(_xlpm.Sodergrottan&gt;_xlpm.Norrgrottan,_xlpm.Sodergrottan&gt;_xlpm.Ostgrottan),"Södergrottan","Östgrottan")))</f>
        <v>Södergrottan</v>
      </c>
    </row>
    <row r="15" spans="1:10" x14ac:dyDescent="0.25">
      <c r="B15" s="9" t="str">
        <v>Norrgrottan</v>
      </c>
      <c r="C15" s="14" t="str">
        <v>Juveler</v>
      </c>
      <c r="D15" s="10">
        <v>300</v>
      </c>
    </row>
    <row r="16" spans="1:10" x14ac:dyDescent="0.25">
      <c r="B16" s="9" t="str">
        <v>Norrgrottan</v>
      </c>
      <c r="C16" s="14" t="str">
        <v>Magiska böcker</v>
      </c>
      <c r="D16" s="10">
        <v>150</v>
      </c>
      <c r="F16" s="6" t="s">
        <v>16</v>
      </c>
    </row>
    <row r="17" spans="2:8" x14ac:dyDescent="0.25">
      <c r="B17" s="9" t="str">
        <v>Södergrottan</v>
      </c>
      <c r="C17" s="14" t="str">
        <v>Guldmynt</v>
      </c>
      <c r="D17" s="10">
        <v>325</v>
      </c>
      <c r="F17" s="16" t="s">
        <v>17</v>
      </c>
      <c r="G17" s="16"/>
      <c r="H17" s="16"/>
    </row>
    <row r="18" spans="2:8" x14ac:dyDescent="0.25">
      <c r="B18" s="9" t="str">
        <v>Södergrottan</v>
      </c>
      <c r="C18" s="14" t="str">
        <v>Kristaller</v>
      </c>
      <c r="D18" s="10">
        <v>400</v>
      </c>
    </row>
    <row r="19" spans="2:8" x14ac:dyDescent="0.25">
      <c r="B19" s="9" t="str">
        <v>Södergrottan</v>
      </c>
      <c r="C19" s="14" t="str">
        <v>Ludd</v>
      </c>
      <c r="D19" s="10">
        <v>375</v>
      </c>
    </row>
    <row r="20" spans="2:8" x14ac:dyDescent="0.25">
      <c r="B20" s="9" t="str">
        <v>Södergrottan</v>
      </c>
      <c r="C20" s="14" t="str">
        <v>Juveler</v>
      </c>
      <c r="D20" s="10">
        <v>250</v>
      </c>
    </row>
    <row r="21" spans="2:8" x14ac:dyDescent="0.25">
      <c r="B21" s="9" t="str">
        <v>Östgrottan</v>
      </c>
      <c r="C21" s="14" t="str">
        <v>Magiska böcker</v>
      </c>
      <c r="D21" s="10">
        <v>195</v>
      </c>
    </row>
    <row r="22" spans="2:8" x14ac:dyDescent="0.25">
      <c r="B22" s="9" t="str">
        <v>Östgrottan</v>
      </c>
      <c r="C22" s="14" t="str">
        <v>Kristaller</v>
      </c>
      <c r="D22" s="10">
        <v>500</v>
      </c>
    </row>
    <row r="23" spans="2:8" x14ac:dyDescent="0.25">
      <c r="B23" s="9" t="str">
        <v>Östgrottan</v>
      </c>
      <c r="C23" s="14" t="str">
        <v>Guldmynt</v>
      </c>
      <c r="D23" s="10">
        <v>590</v>
      </c>
    </row>
    <row r="24" spans="2:8" x14ac:dyDescent="0.25">
      <c r="B24" s="9" t="str">
        <v>Östgrottan</v>
      </c>
      <c r="C24" s="14" t="str">
        <v>Ludd</v>
      </c>
      <c r="D24" s="10">
        <v>10</v>
      </c>
    </row>
    <row r="25" spans="2:8" x14ac:dyDescent="0.25">
      <c r="B25" s="11" t="str">
        <v>Östgrottan</v>
      </c>
      <c r="C25" s="15" t="str">
        <v>Sniglar</v>
      </c>
      <c r="D25" s="12">
        <v>5</v>
      </c>
    </row>
    <row r="29" spans="2:8" x14ac:dyDescent="0.25">
      <c r="B29" s="6" t="s">
        <v>13</v>
      </c>
    </row>
    <row r="30" spans="2:8" x14ac:dyDescent="0.25">
      <c r="B30" s="7" t="str" cm="1">
        <f t="array" ref="B30:B35">_xlfn.UNIQUE(C14:C25)</f>
        <v>Guldmynt</v>
      </c>
      <c r="C30" s="8" cm="1">
        <f t="array" ref="C30:C35">SUMIFS($D$14:$D$25,$C$14:$C$25,_xlfn.ANCHORARRAY(B30))</f>
        <v>1415</v>
      </c>
    </row>
    <row r="31" spans="2:8" x14ac:dyDescent="0.25">
      <c r="B31" s="9" t="str">
        <v>Juveler</v>
      </c>
      <c r="C31" s="10">
        <v>550</v>
      </c>
    </row>
    <row r="32" spans="2:8" x14ac:dyDescent="0.25">
      <c r="B32" s="9" t="str">
        <v>Magiska böcker</v>
      </c>
      <c r="C32" s="10">
        <v>345</v>
      </c>
    </row>
    <row r="33" spans="2:3" x14ac:dyDescent="0.25">
      <c r="B33" s="9" t="str">
        <v>Kristaller</v>
      </c>
      <c r="C33" s="10">
        <v>900</v>
      </c>
    </row>
    <row r="34" spans="2:3" x14ac:dyDescent="0.25">
      <c r="B34" s="9" t="str">
        <v>Ludd</v>
      </c>
      <c r="C34" s="10">
        <v>385</v>
      </c>
    </row>
    <row r="35" spans="2:3" x14ac:dyDescent="0.25">
      <c r="B35" s="11" t="str">
        <v>Sniglar</v>
      </c>
      <c r="C35" s="12">
        <v>5</v>
      </c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2025-01-17T09:29:53Z</dcterms:modified>
</cp:coreProperties>
</file>